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P19" i="1" l="1"/>
  <c r="O19" i="1"/>
  <c r="N19" i="1" l="1"/>
  <c r="C19" i="1" l="1"/>
  <c r="D19" i="1" l="1"/>
  <c r="F19" i="1" l="1"/>
  <c r="G19" i="1"/>
  <c r="J19" i="1" l="1"/>
  <c r="K19" i="1"/>
  <c r="M19" i="1" l="1"/>
  <c r="H19" i="1"/>
  <c r="F17" i="1" l="1"/>
  <c r="F18" i="1" s="1"/>
  <c r="S21" i="1"/>
  <c r="F20" i="1" l="1"/>
  <c r="L19" i="1"/>
  <c r="I19" i="1"/>
  <c r="E19" i="1"/>
  <c r="P17" i="1"/>
  <c r="P18" i="1" s="1"/>
  <c r="P20" i="1" s="1"/>
  <c r="D17" i="1"/>
  <c r="E17" i="1"/>
  <c r="E18" i="1" s="1"/>
  <c r="G17" i="1"/>
  <c r="G18" i="1" s="1"/>
  <c r="H17" i="1"/>
  <c r="H18" i="1" s="1"/>
  <c r="I17" i="1"/>
  <c r="J17" i="1"/>
  <c r="J18" i="1" s="1"/>
  <c r="K17" i="1"/>
  <c r="K18" i="1" s="1"/>
  <c r="L17" i="1"/>
  <c r="M17" i="1"/>
  <c r="N17" i="1"/>
  <c r="N18" i="1" s="1"/>
  <c r="O17" i="1"/>
  <c r="O18" i="1" s="1"/>
  <c r="O20" i="1" s="1"/>
  <c r="C17" i="1"/>
  <c r="C18" i="1" s="1"/>
  <c r="M18" i="1"/>
  <c r="I18" i="1"/>
  <c r="G20" i="1" l="1"/>
  <c r="K20" i="1"/>
  <c r="N20" i="1"/>
  <c r="J20" i="1"/>
  <c r="I20" i="1"/>
  <c r="C20" i="1"/>
  <c r="D18" i="1"/>
  <c r="D20" i="1" s="1"/>
  <c r="M20" i="1"/>
  <c r="H20" i="1"/>
  <c r="E20" i="1"/>
  <c r="L18" i="1"/>
  <c r="L20" i="1" s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<sst xmlns="http://schemas.openxmlformats.org/spreadsheetml/2006/main" count="35" uniqueCount="35">
  <si>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</si>
  <si>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</si>
  <si>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</si>
  <si>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</si>
  <si>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</si>
  <si>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</si>
  <si>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</si>
  <si>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</si>
  <si>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</si>
  <si>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</si>
  <si>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</si>
  <si>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</si>
  <si>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</si>
  <si>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</si>
  <si>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чай</t>
  </si>
  <si>
    <t>Салат</t>
  </si>
  <si>
    <t>лук</t>
  </si>
  <si>
    <t>Выдал кладовщик: _____________________/Султанмагомедов С.С/</t>
  </si>
  <si>
    <t>Суп тефтелевый</t>
  </si>
  <si>
    <t>Хлеб</t>
  </si>
  <si>
    <t>карто
фель</t>
  </si>
  <si>
    <t>горох
расып</t>
  </si>
  <si>
    <t xml:space="preserve">Утверждаю: руководитель Чиркатинской СОШ
_____________/ Магомедов М.А./
</t>
  </si>
  <si>
    <t>Приняла повар:_____________________/Алиевав Х.С./</t>
  </si>
  <si>
    <t>рис</t>
  </si>
  <si>
    <t>морковь</t>
  </si>
  <si>
    <t xml:space="preserve">Чай с сахаром </t>
  </si>
  <si>
    <t>томат</t>
  </si>
  <si>
    <t>хлеб</t>
  </si>
  <si>
    <t>масл.
Подс</t>
  </si>
  <si>
    <t>капуста</t>
  </si>
  <si>
    <t>фарш</t>
  </si>
  <si>
    <t>Бананы</t>
  </si>
  <si>
    <t>бананы</t>
  </si>
  <si>
    <t>Меню на 25.02.2022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</si>
</sst>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1" fillId="0" borderId="5" xfId="0" applyFont="1" applyBorder="1" applyAlignment="1">
      <alignment horizontal="center"/>
    </xf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V10" sqref="V10"/>
    </sheetView>
  </sheetViews>
  <sheetFormatPr defaultRowHeight="15" x14ac:dyDescent="0.25"/>
  <cols>
    <col min="1" max="1" width="5.5703125" customWidth="1"/>
    <col min="2" max="2" width="27.140625" customWidth="1"/>
    <col min="3" max="15" width="10.7109375" customWidth="1"/>
    <col min="16" max="16" width="13" customWidth="1"/>
    <col min="17" max="17" width="11.5703125" customWidth="1"/>
  </cols>
  <sheetData>
    <row r="1" spans="1:17" ht="24.75" customHeight="1" x14ac:dyDescent="0.3">
      <c r="A1" s="26" t="s">
        <v>34</v>
      </c>
      <c r="B1" s="26"/>
      <c r="C1" s="26"/>
      <c r="D1" s="26"/>
      <c r="E1" s="26"/>
      <c r="F1" s="8"/>
      <c r="G1" s="16"/>
      <c r="H1" s="16"/>
      <c r="I1" s="16"/>
      <c r="L1" s="25" t="s">
        <v>22</v>
      </c>
      <c r="M1" s="25"/>
      <c r="N1" s="25"/>
      <c r="O1" s="25"/>
      <c r="P1" s="25"/>
      <c r="Q1" s="25"/>
    </row>
    <row r="2" spans="1:17" ht="18.75" x14ac:dyDescent="0.3">
      <c r="A2" s="2"/>
      <c r="B2" s="2"/>
      <c r="C2" s="2"/>
      <c r="D2" s="2"/>
      <c r="E2" s="16"/>
      <c r="F2" s="16"/>
      <c r="G2" s="16"/>
      <c r="H2" s="16"/>
      <c r="I2" s="16"/>
      <c r="L2" s="25"/>
      <c r="M2" s="25"/>
      <c r="N2" s="25"/>
      <c r="O2" s="25"/>
      <c r="P2" s="25"/>
      <c r="Q2" s="25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5"/>
      <c r="M3" s="25"/>
      <c r="N3" s="25"/>
      <c r="O3" s="25"/>
      <c r="P3" s="25"/>
      <c r="Q3" s="25"/>
    </row>
    <row r="4" spans="1:17" ht="33" customHeight="1" x14ac:dyDescent="0.3">
      <c r="A4" s="21" t="s">
        <v>6</v>
      </c>
      <c r="B4" s="21"/>
      <c r="C4" s="8">
        <v>97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0" t="s">
        <v>0</v>
      </c>
      <c r="B5" s="20"/>
      <c r="C5" s="22" t="s">
        <v>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18"/>
      <c r="Q5" s="1"/>
    </row>
    <row r="6" spans="1:17" ht="39.75" customHeight="1" x14ac:dyDescent="0.3">
      <c r="A6" s="20"/>
      <c r="B6" s="20"/>
      <c r="C6" s="9" t="s">
        <v>20</v>
      </c>
      <c r="D6" s="4" t="s">
        <v>31</v>
      </c>
      <c r="E6" s="3" t="s">
        <v>13</v>
      </c>
      <c r="F6" s="9" t="s">
        <v>29</v>
      </c>
      <c r="G6" s="3" t="s">
        <v>24</v>
      </c>
      <c r="H6" s="9" t="s">
        <v>21</v>
      </c>
      <c r="I6" s="3" t="s">
        <v>16</v>
      </c>
      <c r="J6" s="11" t="s">
        <v>27</v>
      </c>
      <c r="K6" s="1" t="s">
        <v>28</v>
      </c>
      <c r="L6" s="17" t="s">
        <v>14</v>
      </c>
      <c r="M6" s="11" t="s">
        <v>8</v>
      </c>
      <c r="N6" s="11" t="s">
        <v>33</v>
      </c>
      <c r="O6" s="11" t="s">
        <v>30</v>
      </c>
      <c r="P6" s="11" t="s">
        <v>25</v>
      </c>
      <c r="Q6" s="1"/>
    </row>
    <row r="7" spans="1:17" ht="18.75" x14ac:dyDescent="0.3">
      <c r="A7" s="3" t="s">
        <v>1</v>
      </c>
      <c r="B7" s="3" t="s">
        <v>4</v>
      </c>
      <c r="C7" s="20" t="s">
        <v>9</v>
      </c>
      <c r="D7" s="20"/>
      <c r="E7" s="20"/>
      <c r="F7" s="20"/>
      <c r="G7" s="20"/>
      <c r="H7" s="20"/>
      <c r="I7" s="20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18</v>
      </c>
      <c r="C8" s="3">
        <v>46</v>
      </c>
      <c r="D8" s="3">
        <v>64</v>
      </c>
      <c r="E8" s="3">
        <v>3</v>
      </c>
      <c r="F8" s="3">
        <v>5</v>
      </c>
      <c r="G8" s="3">
        <v>11</v>
      </c>
      <c r="H8" s="3">
        <v>13</v>
      </c>
      <c r="I8" s="3">
        <v>20</v>
      </c>
      <c r="J8" s="1">
        <v>5</v>
      </c>
      <c r="K8" s="1"/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19</v>
      </c>
      <c r="C9" s="3"/>
      <c r="D9" s="3"/>
      <c r="E9" s="3"/>
      <c r="F9" s="3"/>
      <c r="G9" s="3"/>
      <c r="H9" s="3"/>
      <c r="I9" s="3"/>
      <c r="J9" s="1"/>
      <c r="K9" s="1">
        <v>90</v>
      </c>
      <c r="L9" s="1"/>
      <c r="M9" s="1"/>
      <c r="N9" s="12"/>
      <c r="O9" s="1"/>
      <c r="P9" s="1"/>
      <c r="Q9" s="1"/>
    </row>
    <row r="10" spans="1:17" ht="24.95" customHeight="1" x14ac:dyDescent="0.3">
      <c r="A10" s="5">
        <v>3</v>
      </c>
      <c r="B10" s="9" t="s">
        <v>26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30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32</v>
      </c>
      <c r="C11" s="3"/>
      <c r="D11" s="3"/>
      <c r="E11" s="3"/>
      <c r="F11" s="3"/>
      <c r="G11" s="3"/>
      <c r="H11" s="3"/>
      <c r="I11" s="3"/>
      <c r="J11" s="1"/>
      <c r="K11" s="1"/>
      <c r="L11" s="1"/>
      <c r="M11" s="1"/>
      <c r="N11" s="1">
        <v>100</v>
      </c>
      <c r="O11" s="1"/>
      <c r="P11" s="1"/>
      <c r="Q11" s="1"/>
    </row>
    <row r="12" spans="1:17" ht="24.95" customHeight="1" x14ac:dyDescent="0.3">
      <c r="A12" s="5">
        <v>5</v>
      </c>
      <c r="B12" s="9" t="s">
        <v>15</v>
      </c>
      <c r="C12" s="3"/>
      <c r="D12" s="3"/>
      <c r="E12" s="3">
        <v>2.2999999999999998</v>
      </c>
      <c r="F12" s="3">
        <v>2</v>
      </c>
      <c r="G12" s="3"/>
      <c r="H12" s="3"/>
      <c r="I12" s="3"/>
      <c r="J12" s="1"/>
      <c r="K12" s="1"/>
      <c r="L12" s="1"/>
      <c r="M12" s="1"/>
      <c r="N12" s="1"/>
      <c r="O12" s="1">
        <v>34</v>
      </c>
      <c r="P12" s="1">
        <v>7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46</v>
      </c>
      <c r="D17" s="3">
        <f t="shared" ref="D17:P17" si="0">SUM(D8:D16)</f>
        <v>64</v>
      </c>
      <c r="E17" s="3">
        <f t="shared" si="0"/>
        <v>5.3</v>
      </c>
      <c r="F17" s="3">
        <f t="shared" si="0"/>
        <v>7</v>
      </c>
      <c r="G17" s="3">
        <f t="shared" si="0"/>
        <v>11</v>
      </c>
      <c r="H17" s="3">
        <f t="shared" si="0"/>
        <v>13</v>
      </c>
      <c r="I17" s="3">
        <f t="shared" si="0"/>
        <v>20</v>
      </c>
      <c r="J17" s="3">
        <f t="shared" si="0"/>
        <v>5</v>
      </c>
      <c r="K17" s="3">
        <f t="shared" si="0"/>
        <v>90</v>
      </c>
      <c r="L17" s="3">
        <f t="shared" si="0"/>
        <v>2</v>
      </c>
      <c r="M17" s="3">
        <f t="shared" si="0"/>
        <v>30</v>
      </c>
      <c r="N17" s="3">
        <f t="shared" si="0"/>
        <v>100</v>
      </c>
      <c r="O17" s="3">
        <f t="shared" si="0"/>
        <v>34</v>
      </c>
      <c r="P17" s="3">
        <f t="shared" si="0"/>
        <v>7</v>
      </c>
      <c r="Q17" s="1"/>
    </row>
    <row r="18" spans="1:19" ht="24.95" customHeight="1" x14ac:dyDescent="0.3">
      <c r="A18" s="3"/>
      <c r="B18" s="7" t="s">
        <v>11</v>
      </c>
      <c r="C18" s="3">
        <f>$C$4*C17</f>
        <v>4462</v>
      </c>
      <c r="D18" s="3">
        <f t="shared" ref="D18:H18" si="1">$C$4*D17</f>
        <v>6208</v>
      </c>
      <c r="E18" s="3">
        <f t="shared" si="1"/>
        <v>514.1</v>
      </c>
      <c r="F18" s="3">
        <f t="shared" si="1"/>
        <v>679</v>
      </c>
      <c r="G18" s="3">
        <f t="shared" si="1"/>
        <v>1067</v>
      </c>
      <c r="H18" s="3">
        <f t="shared" si="1"/>
        <v>1261</v>
      </c>
      <c r="I18" s="3">
        <f>$C$4*I17</f>
        <v>1940</v>
      </c>
      <c r="J18" s="19">
        <f>$C$4*J17</f>
        <v>485</v>
      </c>
      <c r="K18" s="3">
        <f>$C$4*K17</f>
        <v>8730</v>
      </c>
      <c r="L18" s="3">
        <f>$C$4*L17</f>
        <v>194</v>
      </c>
      <c r="M18" s="3">
        <f t="shared" ref="M18:P18" si="2">$C$4*M17</f>
        <v>2910</v>
      </c>
      <c r="N18" s="3">
        <f t="shared" si="2"/>
        <v>9700</v>
      </c>
      <c r="O18" s="3">
        <f t="shared" si="2"/>
        <v>3298</v>
      </c>
      <c r="P18" s="3">
        <f t="shared" si="2"/>
        <v>679</v>
      </c>
      <c r="Q18" s="1"/>
    </row>
    <row r="19" spans="1:19" ht="24.95" customHeight="1" x14ac:dyDescent="0.3">
      <c r="A19" s="3"/>
      <c r="B19" s="7" t="s">
        <v>12</v>
      </c>
      <c r="C19" s="7">
        <f>55/1000</f>
        <v>5.5E-2</v>
      </c>
      <c r="D19" s="7">
        <f>500/1000</f>
        <v>0.5</v>
      </c>
      <c r="E19" s="7">
        <f>15/1000</f>
        <v>1.4999999999999999E-2</v>
      </c>
      <c r="F19" s="7">
        <f>140/1000</f>
        <v>0.14000000000000001</v>
      </c>
      <c r="G19" s="7">
        <f>60/1000</f>
        <v>0.06</v>
      </c>
      <c r="H19" s="7">
        <f>50/1000</f>
        <v>0.05</v>
      </c>
      <c r="I19" s="7">
        <f>30/1000</f>
        <v>0.03</v>
      </c>
      <c r="J19" s="7">
        <f>200/1000</f>
        <v>0.2</v>
      </c>
      <c r="K19" s="7">
        <f>45/1000</f>
        <v>4.4999999999999998E-2</v>
      </c>
      <c r="L19" s="7">
        <f>1200/1000</f>
        <v>1.2</v>
      </c>
      <c r="M19" s="7">
        <f>60/1000</f>
        <v>0.06</v>
      </c>
      <c r="N19" s="7">
        <f>120/1000</f>
        <v>0.12</v>
      </c>
      <c r="O19" s="7">
        <f>55/1000</f>
        <v>5.5E-2</v>
      </c>
      <c r="P19" s="7">
        <f>55/1000</f>
        <v>5.5E-2</v>
      </c>
      <c r="Q19" s="1"/>
    </row>
    <row r="20" spans="1:19" ht="24.95" customHeight="1" x14ac:dyDescent="0.3">
      <c r="A20" s="3"/>
      <c r="B20" s="7" t="s">
        <v>5</v>
      </c>
      <c r="C20" s="7">
        <f>C18*C19</f>
        <v>245.41</v>
      </c>
      <c r="D20" s="7">
        <f t="shared" ref="D20:P20" si="3">D18*D19</f>
        <v>3104</v>
      </c>
      <c r="E20" s="7">
        <f t="shared" si="3"/>
        <v>7.7115</v>
      </c>
      <c r="F20" s="7">
        <f t="shared" si="3"/>
        <v>95.06</v>
      </c>
      <c r="G20" s="7">
        <f t="shared" si="3"/>
        <v>64.02</v>
      </c>
      <c r="H20" s="7">
        <f>H18*H19</f>
        <v>63.050000000000004</v>
      </c>
      <c r="I20" s="7">
        <f t="shared" si="3"/>
        <v>58.199999999999996</v>
      </c>
      <c r="J20" s="7">
        <f t="shared" si="3"/>
        <v>97</v>
      </c>
      <c r="K20" s="7">
        <f t="shared" si="3"/>
        <v>392.84999999999997</v>
      </c>
      <c r="L20" s="7">
        <f t="shared" si="3"/>
        <v>232.79999999999998</v>
      </c>
      <c r="M20" s="7">
        <f t="shared" si="3"/>
        <v>174.6</v>
      </c>
      <c r="N20" s="7">
        <f t="shared" si="3"/>
        <v>1164</v>
      </c>
      <c r="O20" s="7">
        <f t="shared" si="3"/>
        <v>181.39000000000001</v>
      </c>
      <c r="P20" s="7">
        <f t="shared" si="3"/>
        <v>37.344999999999999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5917.4365000000007</v>
      </c>
      <c r="S21">
        <f>61*C4</f>
        <v>5917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17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23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  <c r="P29" s="14"/>
    </row>
  </sheetData>
  <mergeCells count="6">
    <mergeCell ref="A5:B6"/>
    <mergeCell ref="C7:I7"/>
    <mergeCell ref="A4:B4"/>
    <mergeCell ref="C5:O5"/>
    <mergeCell ref="L1:Q3"/>
    <mergeCell ref="A1:E1"/>
  </mergeCells>
  <pageMargins left="0.7" right="0.7" top="0.75" bottom="0.75" header="0.3" footer="0.3"/>
  <pageSetup paperSize="9" scale="6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2022-02-25T07:33:07Z</dcterms:modified>
</cp:coreProperties>
</file>