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O19" i="1"/>
  <c r="N19" i="1" l="1"/>
  <c r="C19" i="1" l="1"/>
  <c r="D19" i="1" l="1"/>
  <c r="F19" i="1" l="1"/>
  <c r="G19" i="1"/>
  <c r="J19" i="1" l="1"/>
  <c r="K19" i="1"/>
  <c r="M19" i="1" l="1"/>
  <c r="H19" i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N17" i="1"/>
  <c r="N18" i="1" s="1"/>
  <c r="O17" i="1"/>
  <c r="O18" i="1" s="1"/>
  <c r="O20" i="1" s="1"/>
  <c r="C17" i="1"/>
  <c r="C18" i="1" s="1"/>
  <c r="M18" i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<sst xmlns="http://schemas.openxmlformats.org/spreadsheetml/2006/main" count="35" uniqueCount="35">
  <si>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</si>
  <si>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</si>
  <si>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</si>
  <si>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</si>
  <si>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</si>
  <si>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</si>
  <si>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</si>
  <si>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</si>
  <si>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</si>
  <si>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</si>
  <si>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</si>
  <si>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</si>
  <si>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</si>
  <si>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</si>
  <si>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</si>
  <si>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</si>
  <si>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</si>
  <si>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Выдал кладовщик: _____________________/Султанмагомедов С.С/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</si>
  <si>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</si>
  <si>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</si>
  <si>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</si>
  <si>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</si>
  <si>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</si>
  <si>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</si>
  <si>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</si>
  <si>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</si>
  <si>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</si>
  <si>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</si>
  <si>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</si>
  <si>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</si>
  <si>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</si>
  <si>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</si>
  <si>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</si>
  <si>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</si>
  <si>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12.01.2022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</si>
</sst>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11" sqref="U11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34</v>
      </c>
      <c r="B1" s="26"/>
      <c r="C1" s="26"/>
      <c r="D1" s="26"/>
      <c r="E1" s="26"/>
      <c r="F1" s="8"/>
      <c r="G1" s="16"/>
      <c r="H1" s="16"/>
      <c r="I1" s="16"/>
      <c r="L1" s="25" t="s">
        <v>22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96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20</v>
      </c>
      <c r="D6" s="4" t="s">
        <v>31</v>
      </c>
      <c r="E6" s="3" t="s">
        <v>13</v>
      </c>
      <c r="F6" s="9" t="s">
        <v>29</v>
      </c>
      <c r="G6" s="3" t="s">
        <v>24</v>
      </c>
      <c r="H6" s="9" t="s">
        <v>21</v>
      </c>
      <c r="I6" s="3" t="s">
        <v>16</v>
      </c>
      <c r="J6" s="11" t="s">
        <v>27</v>
      </c>
      <c r="K6" s="1" t="s">
        <v>28</v>
      </c>
      <c r="L6" s="17" t="s">
        <v>14</v>
      </c>
      <c r="M6" s="11" t="s">
        <v>8</v>
      </c>
      <c r="N6" s="11" t="s">
        <v>33</v>
      </c>
      <c r="O6" s="11" t="s">
        <v>30</v>
      </c>
      <c r="P6" s="11" t="s">
        <v>25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18</v>
      </c>
      <c r="C8" s="3">
        <v>46</v>
      </c>
      <c r="D8" s="3">
        <v>64</v>
      </c>
      <c r="E8" s="3">
        <v>3</v>
      </c>
      <c r="F8" s="3">
        <v>5</v>
      </c>
      <c r="G8" s="3">
        <v>11</v>
      </c>
      <c r="H8" s="3">
        <v>13</v>
      </c>
      <c r="I8" s="3">
        <v>20</v>
      </c>
      <c r="J8" s="1">
        <v>5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/>
      <c r="K9" s="1">
        <v>90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2.2999999999999998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34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46</v>
      </c>
      <c r="D17" s="3">
        <f t="shared" ref="D17:P17" si="0">SUM(D8:D16)</f>
        <v>64</v>
      </c>
      <c r="E17" s="3">
        <f t="shared" si="0"/>
        <v>5.3</v>
      </c>
      <c r="F17" s="3">
        <f t="shared" si="0"/>
        <v>7</v>
      </c>
      <c r="G17" s="3">
        <f t="shared" si="0"/>
        <v>11</v>
      </c>
      <c r="H17" s="3">
        <f t="shared" si="0"/>
        <v>13</v>
      </c>
      <c r="I17" s="3">
        <f t="shared" si="0"/>
        <v>20</v>
      </c>
      <c r="J17" s="3">
        <f t="shared" si="0"/>
        <v>5</v>
      </c>
      <c r="K17" s="3">
        <f t="shared" si="0"/>
        <v>90</v>
      </c>
      <c r="L17" s="3">
        <f t="shared" si="0"/>
        <v>2</v>
      </c>
      <c r="M17" s="3">
        <f t="shared" si="0"/>
        <v>30</v>
      </c>
      <c r="N17" s="3">
        <f t="shared" si="0"/>
        <v>100</v>
      </c>
      <c r="O17" s="3">
        <f t="shared" si="0"/>
        <v>34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4416</v>
      </c>
      <c r="D18" s="3">
        <f t="shared" ref="D18:H18" si="1">$C$4*D17</f>
        <v>6144</v>
      </c>
      <c r="E18" s="3">
        <f t="shared" si="1"/>
        <v>508.79999999999995</v>
      </c>
      <c r="F18" s="3">
        <f t="shared" si="1"/>
        <v>672</v>
      </c>
      <c r="G18" s="3">
        <f t="shared" si="1"/>
        <v>1056</v>
      </c>
      <c r="H18" s="3">
        <f t="shared" si="1"/>
        <v>1248</v>
      </c>
      <c r="I18" s="3">
        <f>$C$4*I17</f>
        <v>1920</v>
      </c>
      <c r="J18" s="19">
        <f>$C$4*J17</f>
        <v>480</v>
      </c>
      <c r="K18" s="3">
        <f>$C$4*K17</f>
        <v>8640</v>
      </c>
      <c r="L18" s="3">
        <f>$C$4*L17</f>
        <v>192</v>
      </c>
      <c r="M18" s="3">
        <f t="shared" ref="M18:P18" si="2">$C$4*M17</f>
        <v>2880</v>
      </c>
      <c r="N18" s="3">
        <f t="shared" si="2"/>
        <v>9600</v>
      </c>
      <c r="O18" s="3">
        <f t="shared" si="2"/>
        <v>3264</v>
      </c>
      <c r="P18" s="3">
        <f t="shared" si="2"/>
        <v>672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140/1000</f>
        <v>0.14000000000000001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60/1000</f>
        <v>0.06</v>
      </c>
      <c r="N19" s="7">
        <f>120/1000</f>
        <v>0.12</v>
      </c>
      <c r="O19" s="7">
        <f>55/1000</f>
        <v>5.5E-2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242.88</v>
      </c>
      <c r="D20" s="7">
        <f t="shared" ref="D20:P20" si="3">D18*D19</f>
        <v>3072</v>
      </c>
      <c r="E20" s="7">
        <f t="shared" si="3"/>
        <v>7.6319999999999988</v>
      </c>
      <c r="F20" s="7">
        <f t="shared" si="3"/>
        <v>94.080000000000013</v>
      </c>
      <c r="G20" s="7">
        <f t="shared" si="3"/>
        <v>63.36</v>
      </c>
      <c r="H20" s="7">
        <f>H18*H19</f>
        <v>62.400000000000006</v>
      </c>
      <c r="I20" s="7">
        <f t="shared" si="3"/>
        <v>57.599999999999994</v>
      </c>
      <c r="J20" s="7">
        <f t="shared" si="3"/>
        <v>96</v>
      </c>
      <c r="K20" s="7">
        <f t="shared" si="3"/>
        <v>388.8</v>
      </c>
      <c r="L20" s="7">
        <f t="shared" si="3"/>
        <v>230.39999999999998</v>
      </c>
      <c r="M20" s="7">
        <f t="shared" si="3"/>
        <v>172.79999999999998</v>
      </c>
      <c r="N20" s="7">
        <f t="shared" si="3"/>
        <v>1152</v>
      </c>
      <c r="O20" s="7">
        <f t="shared" si="3"/>
        <v>179.52</v>
      </c>
      <c r="P20" s="7">
        <f t="shared" si="3"/>
        <v>36.96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5856.4320000000007</v>
      </c>
      <c r="S21">
        <f>61*C4</f>
        <v>5856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17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23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2022-02-02T05:17:58Z</dcterms:modified>
</cp:coreProperties>
</file>